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8" i="1"/>
  <c r="H9" i="1"/>
  <c r="H10" i="1"/>
  <c r="H11" i="1"/>
  <c r="K4" i="1" l="1"/>
  <c r="K5" i="1"/>
  <c r="K6" i="1"/>
  <c r="K8" i="1"/>
  <c r="K9" i="1"/>
  <c r="K10" i="1"/>
  <c r="M10" i="1" s="1"/>
  <c r="K11" i="1"/>
  <c r="M11" i="1" s="1"/>
  <c r="K3" i="1"/>
  <c r="G8" i="1"/>
  <c r="G9" i="1"/>
  <c r="G10" i="1"/>
  <c r="F4" i="1"/>
  <c r="G4" i="1" s="1"/>
  <c r="H4" i="1" s="1"/>
  <c r="F5" i="1"/>
  <c r="G5" i="1" s="1"/>
  <c r="H5" i="1" s="1"/>
  <c r="F6" i="1"/>
  <c r="G6" i="1" s="1"/>
  <c r="F8" i="1"/>
  <c r="F9" i="1"/>
  <c r="F10" i="1"/>
  <c r="F11" i="1"/>
  <c r="G11" i="1" s="1"/>
  <c r="F3" i="1"/>
  <c r="G3" i="1" s="1"/>
  <c r="H3" i="1" s="1"/>
  <c r="D8" i="1"/>
  <c r="L8" i="1" s="1"/>
  <c r="D10" i="1"/>
  <c r="L10" i="1" s="1"/>
  <c r="D11" i="1"/>
  <c r="L11" i="1" s="1"/>
  <c r="C4" i="1"/>
  <c r="D4" i="1" s="1"/>
  <c r="E4" i="1" s="1"/>
  <c r="C5" i="1"/>
  <c r="D5" i="1" s="1"/>
  <c r="C6" i="1"/>
  <c r="D6" i="1" s="1"/>
  <c r="C8" i="1"/>
  <c r="C9" i="1"/>
  <c r="D9" i="1" s="1"/>
  <c r="C10" i="1"/>
  <c r="C11" i="1"/>
  <c r="C3" i="1"/>
  <c r="D3" i="1" s="1"/>
  <c r="L3" i="1" s="1"/>
  <c r="M4" i="1" l="1"/>
  <c r="M3" i="1"/>
  <c r="E6" i="1"/>
  <c r="O6" i="1"/>
  <c r="N6" i="1"/>
  <c r="M6" i="1"/>
  <c r="L6" i="1"/>
  <c r="E5" i="1"/>
  <c r="O5" i="1"/>
  <c r="N5" i="1"/>
  <c r="L5" i="1"/>
  <c r="M5" i="1"/>
  <c r="L9" i="1"/>
  <c r="O9" i="1"/>
  <c r="N9" i="1"/>
  <c r="E9" i="1"/>
  <c r="N3" i="1"/>
  <c r="O3" i="1"/>
  <c r="E3" i="1"/>
  <c r="M9" i="1"/>
  <c r="N11" i="1"/>
  <c r="O11" i="1"/>
  <c r="E11" i="1"/>
  <c r="L4" i="1"/>
  <c r="N10" i="1"/>
  <c r="O10" i="1"/>
  <c r="E10" i="1"/>
  <c r="O8" i="1"/>
  <c r="E8" i="1"/>
  <c r="M8" i="1"/>
  <c r="N8" i="1"/>
  <c r="N4" i="1"/>
  <c r="O4" i="1"/>
</calcChain>
</file>

<file path=xl/sharedStrings.xml><?xml version="1.0" encoding="utf-8"?>
<sst xmlns="http://schemas.openxmlformats.org/spreadsheetml/2006/main" count="17" uniqueCount="15">
  <si>
    <t>V</t>
  </si>
  <si>
    <t>t</t>
  </si>
  <si>
    <t>Q</t>
  </si>
  <si>
    <t>v</t>
  </si>
  <si>
    <t>Rey</t>
  </si>
  <si>
    <t>dQ</t>
  </si>
  <si>
    <t>dv</t>
  </si>
  <si>
    <t>dRey</t>
  </si>
  <si>
    <t>A</t>
  </si>
  <si>
    <t>hf(zanoo)</t>
  </si>
  <si>
    <t>hf(kase)</t>
  </si>
  <si>
    <t>hf(kesho e)</t>
  </si>
  <si>
    <t>k</t>
  </si>
  <si>
    <t>dk</t>
  </si>
  <si>
    <t>hf(safi)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</si>
</sst>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k(zanoo)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errBars>
            <c:errDir val="x"/>
            <c:errBarType val="both"/>
            <c:errValType val="percentage"/>
            <c:noEndCap val="0"/>
            <c:val val="5"/>
          </c:errBars>
          <c:errBars>
            <c:errDir val="y"/>
            <c:errBarType val="both"/>
            <c:errValType val="percentage"/>
            <c:noEndCap val="0"/>
            <c:val val="5"/>
          </c:errBars>
          <c:xVal>
            <c:numRef>
              <c:f>Sheet1!$E$3:$E$6</c:f>
              <c:numCache>
                <c:formatCode>General</c:formatCode>
                <c:ptCount val="4"/>
                <c:pt idx="0">
                  <c:v>20803.015094783164</c:v>
                </c:pt>
                <c:pt idx="1">
                  <c:v>18153.81690274741</c:v>
                </c:pt>
                <c:pt idx="2">
                  <c:v>17240.269987641412</c:v>
                </c:pt>
                <c:pt idx="3">
                  <c:v>7284.9275233087947</c:v>
                </c:pt>
              </c:numCache>
            </c:numRef>
          </c:xVal>
          <c:yVal>
            <c:numRef>
              <c:f>Sheet1!$L$3:$L$6</c:f>
              <c:numCache>
                <c:formatCode>0.00E+00</c:formatCode>
                <c:ptCount val="4"/>
                <c:pt idx="0">
                  <c:v>5.7909665932358516</c:v>
                </c:pt>
                <c:pt idx="1">
                  <c:v>7.5316787129088034</c:v>
                </c:pt>
                <c:pt idx="2">
                  <c:v>8.3106776375937503</c:v>
                </c:pt>
                <c:pt idx="3">
                  <c:v>1.3556829106014652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08960"/>
        <c:axId val="102819328"/>
      </c:scatterChart>
      <c:valAx>
        <c:axId val="1028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2819328"/>
        <c:crosses val="autoZero"/>
        <c:crossBetween val="midCat"/>
      </c:valAx>
      <c:valAx>
        <c:axId val="102819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102808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k(kase)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errBars>
            <c:errDir val="x"/>
            <c:errBarType val="both"/>
            <c:errValType val="percentage"/>
            <c:noEndCap val="0"/>
            <c:val val="5"/>
          </c:errBars>
          <c:errBars>
            <c:errDir val="y"/>
            <c:errBarType val="both"/>
            <c:errValType val="percentage"/>
            <c:noEndCap val="0"/>
            <c:val val="5"/>
          </c:errBars>
          <c:xVal>
            <c:numRef>
              <c:f>Sheet1!$E$3:$E$6</c:f>
              <c:numCache>
                <c:formatCode>General</c:formatCode>
                <c:ptCount val="4"/>
                <c:pt idx="0">
                  <c:v>20803.015094783164</c:v>
                </c:pt>
                <c:pt idx="1">
                  <c:v>18153.81690274741</c:v>
                </c:pt>
                <c:pt idx="2">
                  <c:v>17240.269987641412</c:v>
                </c:pt>
                <c:pt idx="3">
                  <c:v>7284.9275233087947</c:v>
                </c:pt>
              </c:numCache>
            </c:numRef>
          </c:xVal>
          <c:yVal>
            <c:numRef>
              <c:f>Sheet1!$M$3:$M$6</c:f>
              <c:numCache>
                <c:formatCode>0.00E+00</c:formatCode>
                <c:ptCount val="4"/>
                <c:pt idx="0">
                  <c:v>34.856631455936366</c:v>
                </c:pt>
                <c:pt idx="1">
                  <c:v>38.102289604628488</c:v>
                </c:pt>
                <c:pt idx="2">
                  <c:v>41.972956379381259</c:v>
                </c:pt>
                <c:pt idx="3">
                  <c:v>122.91525056119949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17216"/>
        <c:axId val="107835776"/>
      </c:scatterChart>
      <c:valAx>
        <c:axId val="107817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7835776"/>
        <c:crosses val="autoZero"/>
        <c:crossBetween val="midCat"/>
      </c:valAx>
      <c:valAx>
        <c:axId val="107835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1078172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k(kesho</a:t>
            </a:r>
            <a:r>
              <a:rPr lang="en-US" baseline="0"/>
              <a:t> e)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errBars>
            <c:errDir val="x"/>
            <c:errBarType val="both"/>
            <c:errValType val="percentage"/>
            <c:noEndCap val="0"/>
            <c:val val="5"/>
          </c:errBars>
          <c:errBars>
            <c:errDir val="y"/>
            <c:errBarType val="both"/>
            <c:errValType val="percentage"/>
            <c:noEndCap val="0"/>
            <c:val val="5"/>
          </c:errBars>
          <c:xVal>
            <c:numRef>
              <c:f>Sheet1!$E$8:$E$11</c:f>
              <c:numCache>
                <c:formatCode>General</c:formatCode>
                <c:ptCount val="4"/>
                <c:pt idx="0">
                  <c:v>43920.335251570345</c:v>
                </c:pt>
                <c:pt idx="1">
                  <c:v>31078.576328533338</c:v>
                </c:pt>
                <c:pt idx="2">
                  <c:v>25846.643335096789</c:v>
                </c:pt>
                <c:pt idx="3">
                  <c:v>11963.647764164016</c:v>
                </c:pt>
              </c:numCache>
            </c:numRef>
          </c:xVal>
          <c:yVal>
            <c:numRef>
              <c:f>Sheet1!$L$8:$L$11</c:f>
              <c:numCache>
                <c:formatCode>0.00E+00</c:formatCode>
                <c:ptCount val="4"/>
                <c:pt idx="0">
                  <c:v>0.60297288541034966</c:v>
                </c:pt>
                <c:pt idx="1">
                  <c:v>0.69522140769544993</c:v>
                </c:pt>
                <c:pt idx="2">
                  <c:v>0.69105047775653761</c:v>
                </c:pt>
                <c:pt idx="3">
                  <c:v>1.3404483627706627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61120"/>
        <c:axId val="107863040"/>
      </c:scatterChart>
      <c:valAx>
        <c:axId val="107861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7863040"/>
        <c:crosses val="autoZero"/>
        <c:crossBetween val="midCat"/>
      </c:valAx>
      <c:valAx>
        <c:axId val="107863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107861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k(saafi)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errBars>
            <c:errDir val="x"/>
            <c:errBarType val="both"/>
            <c:errValType val="percentage"/>
            <c:noEndCap val="0"/>
            <c:val val="5"/>
          </c:errBars>
          <c:errBars>
            <c:errDir val="y"/>
            <c:errBarType val="both"/>
            <c:errValType val="percentage"/>
            <c:noEndCap val="0"/>
            <c:val val="5"/>
          </c:errBars>
          <c:xVal>
            <c:numRef>
              <c:f>Sheet1!$E$8:$E$11</c:f>
              <c:numCache>
                <c:formatCode>General</c:formatCode>
                <c:ptCount val="4"/>
                <c:pt idx="0">
                  <c:v>43920.335251570345</c:v>
                </c:pt>
                <c:pt idx="1">
                  <c:v>31078.576328533338</c:v>
                </c:pt>
                <c:pt idx="2">
                  <c:v>25846.643335096789</c:v>
                </c:pt>
                <c:pt idx="3">
                  <c:v>11963.647764164016</c:v>
                </c:pt>
              </c:numCache>
            </c:numRef>
          </c:xVal>
          <c:yVal>
            <c:numRef>
              <c:f>Sheet1!$M$8:$M$11</c:f>
              <c:numCache>
                <c:formatCode>0.00E+00</c:formatCode>
                <c:ptCount val="4"/>
                <c:pt idx="0">
                  <c:v>13.441943993931341</c:v>
                </c:pt>
                <c:pt idx="1">
                  <c:v>23.721947604008317</c:v>
                </c:pt>
                <c:pt idx="2">
                  <c:v>28.927193505258082</c:v>
                </c:pt>
                <c:pt idx="3">
                  <c:v>98.556465872712963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70560"/>
        <c:axId val="107972480"/>
      </c:scatterChart>
      <c:valAx>
        <c:axId val="107970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7972480"/>
        <c:crosses val="autoZero"/>
        <c:crossBetween val="midCat"/>
      </c:valAx>
      <c:valAx>
        <c:axId val="107972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107970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12</xdr:row>
      <xdr:rowOff>57149</xdr:rowOff>
    </xdr:from>
    <xdr:to>
      <xdr:col>7</xdr:col>
      <xdr:colOff>419100</xdr:colOff>
      <xdr:row>27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571500</xdr:colOff>
      <xdr:row>12</xdr:row>
      <xdr:rowOff>52387</xdr:rowOff>
    </xdr:from>
    <xdr:to>
      <xdr:col>15</xdr:col>
      <xdr:colOff>266700</xdr:colOff>
      <xdr:row>26</xdr:row>
      <xdr:rowOff>128587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342900</xdr:colOff>
      <xdr:row>29</xdr:row>
      <xdr:rowOff>90487</xdr:rowOff>
    </xdr:from>
    <xdr:to>
      <xdr:col>7</xdr:col>
      <xdr:colOff>457200</xdr:colOff>
      <xdr:row>43</xdr:row>
      <xdr:rowOff>166687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180975</xdr:colOff>
      <xdr:row>28</xdr:row>
      <xdr:rowOff>157162</xdr:rowOff>
    </xdr:from>
    <xdr:to>
      <xdr:col>15</xdr:col>
      <xdr:colOff>485775</xdr:colOff>
      <xdr:row>43</xdr:row>
      <xdr:rowOff>42862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tabSelected="1" workbookViewId="0">
      <selection activeCell="B6" sqref="B6"/>
    </sheetView>
  </sheetViews>
  <sheetFormatPr defaultRowHeight="15" x14ac:dyDescent="0.25"/>
  <cols>
    <col min="6" max="6" width="12" bestFit="1" customWidth="1"/>
  </cols>
  <sheetData>
    <row r="2" spans="1:19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9</v>
      </c>
      <c r="K2" t="s">
        <v>10</v>
      </c>
      <c r="L2" t="s">
        <v>12</v>
      </c>
      <c r="M2" t="s">
        <v>12</v>
      </c>
      <c r="N2" t="s">
        <v>13</v>
      </c>
      <c r="O2" t="s">
        <v>13</v>
      </c>
      <c r="S2" t="s">
        <v>8</v>
      </c>
    </row>
    <row r="3" spans="1:19" x14ac:dyDescent="0.25">
      <c r="A3" s="1">
        <v>4.4000000000000002E-4</v>
      </c>
      <c r="B3">
        <v>4.71</v>
      </c>
      <c r="C3">
        <f>A3/B3</f>
        <v>9.3418259023354569E-5</v>
      </c>
      <c r="D3" s="1">
        <f>C3/S3</f>
        <v>1.1900415162210773</v>
      </c>
      <c r="E3">
        <f>(998.2*0.0176*D3)/(0.001005)</f>
        <v>20803.015094783164</v>
      </c>
      <c r="F3">
        <f>(0.0005/B3)+(A3*0.005)/(B3^2)</f>
        <v>1.0625628265289104E-4</v>
      </c>
      <c r="G3" s="1">
        <f>F3/S3</f>
        <v>1.3535832185081662</v>
      </c>
      <c r="H3">
        <f>(998.2*0.0176*G3)/(0.001005)</f>
        <v>23661.873760578499</v>
      </c>
      <c r="I3">
        <v>0.41799999999999998</v>
      </c>
      <c r="J3">
        <v>185</v>
      </c>
      <c r="K3">
        <f>J3*0.0136</f>
        <v>2.516</v>
      </c>
      <c r="L3" s="1">
        <f>(I3*2*9.81)/(D3^2)</f>
        <v>5.7909665932358516</v>
      </c>
      <c r="M3" s="1">
        <f>(K3*2*9.81)/(D3^2)</f>
        <v>34.856631455936366</v>
      </c>
      <c r="N3" s="1">
        <f>(2*9.81*0.0005)/(D3^2)+(4*9.81*I3*G3)/(D3^3)</f>
        <v>13.180509751277754</v>
      </c>
      <c r="O3" s="1">
        <f>(2*9.81*0.0005)/(D3^2)+(4*9.81*K3*G3)/(D3^3)</f>
        <v>79.300549525797791</v>
      </c>
      <c r="S3" s="1">
        <v>7.8499999999999997E-5</v>
      </c>
    </row>
    <row r="4" spans="1:19" x14ac:dyDescent="0.25">
      <c r="A4" s="1">
        <v>2.9999999999999997E-4</v>
      </c>
      <c r="B4">
        <v>3.68</v>
      </c>
      <c r="C4">
        <f t="shared" ref="C4:C11" si="0">A4/B4</f>
        <v>8.1521739130434775E-5</v>
      </c>
      <c r="D4" s="1">
        <f t="shared" ref="D4:D11" si="1">C4/S4</f>
        <v>1.0384934921074493</v>
      </c>
      <c r="E4">
        <f t="shared" ref="E4:E6" si="2">(998.2*0.0176*D4)/(0.001005)</f>
        <v>18153.81690274741</v>
      </c>
      <c r="F4">
        <f t="shared" ref="F4:F11" si="3">(0.0005/B4)+(A4*0.005)/(B4^2)</f>
        <v>1.3598032844990549E-4</v>
      </c>
      <c r="G4" s="1">
        <f t="shared" ref="G4:G11" si="4">F4/S4</f>
        <v>1.7322334834382866</v>
      </c>
      <c r="H4">
        <f t="shared" ref="H4:H11" si="5">(998.2*0.0176*G4)/(0.001005)</f>
        <v>30281.027016675151</v>
      </c>
      <c r="I4">
        <v>0.41399999999999998</v>
      </c>
      <c r="J4">
        <v>154</v>
      </c>
      <c r="K4">
        <f t="shared" ref="K4:K11" si="6">J4*0.0136</f>
        <v>2.0943999999999998</v>
      </c>
      <c r="L4" s="1">
        <f t="shared" ref="L4:L11" si="7">(I4*2*9.81)/(D4^2)</f>
        <v>7.5316787129088034</v>
      </c>
      <c r="M4" s="1">
        <f t="shared" ref="M4:M11" si="8">(K4*2*9.81)/(D4^2)</f>
        <v>38.102289604628488</v>
      </c>
      <c r="N4" s="1">
        <f t="shared" ref="N4:N11" si="9">(2*9.81*0.0005)/(D4^2)+(4*9.81*I4*G4)/(D4^3)</f>
        <v>25.13515845826722</v>
      </c>
      <c r="O4" s="1">
        <f t="shared" ref="O4:O11" si="10">(2*9.81*0.0005)/(D4^2)+(4*9.81*K4*G4)/(D4^3)</f>
        <v>127.12026707620529</v>
      </c>
      <c r="S4" s="1">
        <v>7.8499999999999997E-5</v>
      </c>
    </row>
    <row r="5" spans="1:19" x14ac:dyDescent="0.25">
      <c r="A5" s="1">
        <v>3.6000000000000002E-4</v>
      </c>
      <c r="B5">
        <v>4.6500000000000004</v>
      </c>
      <c r="C5">
        <f t="shared" si="0"/>
        <v>7.741935483870967E-5</v>
      </c>
      <c r="D5" s="1">
        <f t="shared" si="1"/>
        <v>0.98623381960139711</v>
      </c>
      <c r="E5">
        <f t="shared" si="2"/>
        <v>17240.269987641412</v>
      </c>
      <c r="F5">
        <f t="shared" si="3"/>
        <v>1.0761012833853624E-4</v>
      </c>
      <c r="G5" s="1">
        <f t="shared" si="4"/>
        <v>1.3708296603635191</v>
      </c>
      <c r="H5">
        <f t="shared" si="5"/>
        <v>23963.357351997634</v>
      </c>
      <c r="I5">
        <v>0.41199999999999998</v>
      </c>
      <c r="J5">
        <v>153</v>
      </c>
      <c r="K5">
        <f t="shared" si="6"/>
        <v>2.0808</v>
      </c>
      <c r="L5" s="1">
        <f t="shared" si="7"/>
        <v>8.3106776375937503</v>
      </c>
      <c r="M5" s="1">
        <f t="shared" si="8"/>
        <v>41.972956379381259</v>
      </c>
      <c r="N5" s="1">
        <f t="shared" si="9"/>
        <v>23.113173858841758</v>
      </c>
      <c r="O5" s="1">
        <f t="shared" si="10"/>
        <v>116.69189569443458</v>
      </c>
      <c r="S5" s="1">
        <v>7.8499999999999997E-5</v>
      </c>
    </row>
    <row r="6" spans="1:19" x14ac:dyDescent="0.25">
      <c r="A6" s="1">
        <v>3.0000000000000001E-3</v>
      </c>
      <c r="B6">
        <v>29.59</v>
      </c>
      <c r="C6">
        <f t="shared" si="0"/>
        <v>1.0138560324433931E-4</v>
      </c>
      <c r="D6" s="1">
        <f t="shared" si="1"/>
        <v>0.41673604311199575</v>
      </c>
      <c r="E6">
        <f t="shared" si="2"/>
        <v>7284.9275233087947</v>
      </c>
      <c r="F6">
        <f t="shared" si="3"/>
        <v>1.6914732274965248E-5</v>
      </c>
      <c r="G6" s="1">
        <f t="shared" si="4"/>
        <v>6.952642557720691E-2</v>
      </c>
      <c r="H6">
        <f t="shared" si="5"/>
        <v>1215.3855651707022</v>
      </c>
      <c r="I6">
        <v>1.2E-2</v>
      </c>
      <c r="J6">
        <v>80</v>
      </c>
      <c r="K6">
        <f t="shared" si="6"/>
        <v>1.0879999999999999</v>
      </c>
      <c r="L6" s="1">
        <f t="shared" si="7"/>
        <v>1.3556829106014652</v>
      </c>
      <c r="M6" s="1">
        <f t="shared" si="8"/>
        <v>122.91525056119949</v>
      </c>
      <c r="N6" s="1">
        <f t="shared" si="9"/>
        <v>0.50883924724121399</v>
      </c>
      <c r="O6" s="1">
        <f t="shared" si="10"/>
        <v>41.069776431095143</v>
      </c>
      <c r="S6" s="1">
        <v>2.4328494000000001E-4</v>
      </c>
    </row>
    <row r="7" spans="1:19" x14ac:dyDescent="0.25">
      <c r="A7" s="1"/>
      <c r="D7" s="1"/>
      <c r="G7" s="1"/>
      <c r="I7" t="s">
        <v>11</v>
      </c>
      <c r="K7" t="s">
        <v>14</v>
      </c>
      <c r="L7" s="1"/>
      <c r="M7" s="1"/>
      <c r="N7" s="1"/>
      <c r="O7" s="1"/>
      <c r="S7" s="1"/>
    </row>
    <row r="8" spans="1:19" x14ac:dyDescent="0.25">
      <c r="A8" s="1">
        <v>5.0000000000000001E-3</v>
      </c>
      <c r="B8">
        <v>8.18</v>
      </c>
      <c r="C8">
        <f t="shared" si="0"/>
        <v>6.1124694376528117E-4</v>
      </c>
      <c r="D8" s="1">
        <f t="shared" si="1"/>
        <v>2.5124734139535359</v>
      </c>
      <c r="E8">
        <f t="shared" ref="E8:E11" si="11">(998.2*0.0176*D8)/(0.001005)</f>
        <v>43920.335251570345</v>
      </c>
      <c r="F8">
        <f t="shared" si="3"/>
        <v>6.1498317202790523E-5</v>
      </c>
      <c r="G8" s="1">
        <f t="shared" si="4"/>
        <v>0.25278308309092423</v>
      </c>
      <c r="H8">
        <f t="shared" si="5"/>
        <v>4418.8796958487037</v>
      </c>
      <c r="I8">
        <v>0.19400000000000001</v>
      </c>
      <c r="J8">
        <v>318</v>
      </c>
      <c r="K8">
        <f t="shared" si="6"/>
        <v>4.3247999999999998</v>
      </c>
      <c r="L8" s="1">
        <f t="shared" si="7"/>
        <v>0.60297288541034966</v>
      </c>
      <c r="M8" s="1">
        <f t="shared" si="8"/>
        <v>13.441943993931341</v>
      </c>
      <c r="N8" s="1">
        <f t="shared" si="9"/>
        <v>0.12288576157720796</v>
      </c>
      <c r="O8" s="1">
        <f t="shared" si="10"/>
        <v>2.7063755469837547</v>
      </c>
      <c r="S8" s="1">
        <v>2.4328494000000001E-4</v>
      </c>
    </row>
    <row r="9" spans="1:19" x14ac:dyDescent="0.25">
      <c r="A9" s="1">
        <v>5.0000000000000001E-3</v>
      </c>
      <c r="B9">
        <v>11.56</v>
      </c>
      <c r="C9">
        <f t="shared" si="0"/>
        <v>4.3252595155709344E-4</v>
      </c>
      <c r="D9" s="1">
        <f t="shared" si="1"/>
        <v>1.7778574849602011</v>
      </c>
      <c r="E9">
        <f t="shared" si="11"/>
        <v>31078.576328533338</v>
      </c>
      <c r="F9">
        <f t="shared" si="3"/>
        <v>4.3439673854479712E-5</v>
      </c>
      <c r="G9" s="1">
        <f t="shared" si="4"/>
        <v>0.17855471799643541</v>
      </c>
      <c r="H9">
        <f t="shared" si="5"/>
        <v>3121.2999236528722</v>
      </c>
      <c r="I9">
        <v>0.112</v>
      </c>
      <c r="J9">
        <v>281</v>
      </c>
      <c r="K9">
        <f t="shared" si="6"/>
        <v>3.8215999999999997</v>
      </c>
      <c r="L9" s="1">
        <f t="shared" si="7"/>
        <v>0.69522140769544993</v>
      </c>
      <c r="M9" s="1">
        <f t="shared" si="8"/>
        <v>23.721947604008317</v>
      </c>
      <c r="N9" s="1">
        <f t="shared" si="9"/>
        <v>0.14274935113954304</v>
      </c>
      <c r="O9" s="1">
        <f t="shared" si="10"/>
        <v>4.7680139037207256</v>
      </c>
      <c r="S9" s="1">
        <v>2.4328494000000001E-4</v>
      </c>
    </row>
    <row r="10" spans="1:19" x14ac:dyDescent="0.25">
      <c r="A10" s="1">
        <v>5.0000000000000001E-3</v>
      </c>
      <c r="B10">
        <v>13.9</v>
      </c>
      <c r="C10">
        <f t="shared" si="0"/>
        <v>3.5971223021582735E-4</v>
      </c>
      <c r="D10" s="1">
        <f t="shared" si="1"/>
        <v>1.4785634910892032</v>
      </c>
      <c r="E10">
        <f t="shared" si="11"/>
        <v>25846.643335096789</v>
      </c>
      <c r="F10">
        <f t="shared" si="3"/>
        <v>3.6100615910149579E-5</v>
      </c>
      <c r="G10" s="1">
        <f t="shared" si="4"/>
        <v>0.14838820647981571</v>
      </c>
      <c r="H10">
        <f t="shared" si="5"/>
        <v>2593.9616872273396</v>
      </c>
      <c r="I10">
        <v>7.6999999999999999E-2</v>
      </c>
      <c r="J10">
        <v>237</v>
      </c>
      <c r="K10">
        <f t="shared" si="6"/>
        <v>3.2231999999999998</v>
      </c>
      <c r="L10" s="1">
        <f t="shared" si="7"/>
        <v>0.69105047775653761</v>
      </c>
      <c r="M10" s="1">
        <f t="shared" si="8"/>
        <v>28.927193505258082</v>
      </c>
      <c r="N10" s="1">
        <f t="shared" si="9"/>
        <v>0.14319459493305142</v>
      </c>
      <c r="O10" s="1">
        <f t="shared" si="10"/>
        <v>5.8107369723955911</v>
      </c>
      <c r="S10" s="1">
        <v>2.4328494000000001E-4</v>
      </c>
    </row>
    <row r="11" spans="1:19" x14ac:dyDescent="0.25">
      <c r="A11" s="1">
        <v>5.0000000000000001E-3</v>
      </c>
      <c r="B11">
        <v>30.03</v>
      </c>
      <c r="C11">
        <f t="shared" si="0"/>
        <v>1.665001665001665E-4</v>
      </c>
      <c r="D11" s="1">
        <f t="shared" si="1"/>
        <v>0.684383367503827</v>
      </c>
      <c r="E11">
        <f t="shared" si="11"/>
        <v>11963.647764164016</v>
      </c>
      <c r="F11">
        <f t="shared" si="3"/>
        <v>1.6677738955461234E-5</v>
      </c>
      <c r="G11" s="1">
        <f t="shared" si="4"/>
        <v>6.855228669502203E-2</v>
      </c>
      <c r="H11">
        <f t="shared" si="5"/>
        <v>1198.3567257610841</v>
      </c>
      <c r="I11">
        <v>3.2000000000000001E-2</v>
      </c>
      <c r="J11">
        <v>173</v>
      </c>
      <c r="K11">
        <f t="shared" si="6"/>
        <v>2.3527999999999998</v>
      </c>
      <c r="L11" s="1">
        <f t="shared" si="7"/>
        <v>1.3404483627706627</v>
      </c>
      <c r="M11" s="1">
        <f t="shared" si="8"/>
        <v>98.556465872712963</v>
      </c>
      <c r="N11" s="1">
        <f t="shared" si="9"/>
        <v>0.28948054797359651</v>
      </c>
      <c r="O11" s="1">
        <f t="shared" si="10"/>
        <v>19.765057016165834</v>
      </c>
      <c r="S11" s="1">
        <v>2.4328494000000001E-4</v>
      </c>
    </row>
    <row r="12" spans="1:19" x14ac:dyDescent="0.25">
      <c r="A12" s="1"/>
      <c r="D12" s="1"/>
      <c r="G12" s="1"/>
      <c r="S12" s="1"/>
    </row>
    <row r="13" spans="1:19" x14ac:dyDescent="0.25">
      <c r="A13" s="1"/>
      <c r="D13" s="1"/>
      <c r="G13" s="1"/>
      <c r="S13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2014-04-07T06:55:17Z</dcterms:modified>
</cp:coreProperties>
</file>